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86" i="1"/>
  <c r="C84" i="1"/>
  <c r="C77" i="1"/>
  <c r="C69" i="1"/>
  <c r="H57" i="1" l="1"/>
  <c r="H47" i="1"/>
  <c r="H45" i="1"/>
  <c r="H22" i="1"/>
  <c r="H28" i="1"/>
  <c r="H31" i="1"/>
  <c r="H24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<sst xmlns="http://schemas.openxmlformats.org/spreadsheetml/2006/main" count="114" uniqueCount="79">
  <si>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</si>
  <si>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</si>
  <si>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</si>
  <si>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</si>
  <si>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</si>
  <si>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</si>
  <si>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</si>
  <si>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</si>
  <si>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</si>
  <si>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</si>
  <si>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</si>
  <si>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</si>
  <si>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</si>
  <si>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</si>
  <si>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</si>
  <si>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</si>
  <si>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</si>
  <si>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</si>
  <si>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</si>
  <si>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</si>
  <si>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</si>
  <si>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</si>
  <si>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</si>
  <si>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</si>
  <si>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</si>
  <si>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</si>
  <si>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</si>
  <si>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</si>
  <si>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</si>
  <si>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29.12.2023 </t>
  </si>
  <si>
    <t>Primljena i neutrošena participacija od 29.12.2023</t>
  </si>
  <si>
    <t>Sopharma</t>
  </si>
  <si>
    <t>Vega</t>
  </si>
  <si>
    <t>Phoenix Pharma</t>
  </si>
  <si>
    <t>EUROMEDICINA</t>
  </si>
  <si>
    <t>MAKLER</t>
  </si>
  <si>
    <t>Promedia</t>
  </si>
  <si>
    <t>Teamedical</t>
  </si>
  <si>
    <t>Vicor</t>
  </si>
  <si>
    <t>Yunycom</t>
  </si>
  <si>
    <t>Medi labor</t>
  </si>
  <si>
    <t>Elektroprivreda Srbije</t>
  </si>
  <si>
    <t>EPOHA</t>
  </si>
  <si>
    <t>MIM GLOBAL INVESTMENT</t>
  </si>
  <si>
    <t>MPS-SISTEM</t>
  </si>
  <si>
    <t>Tip top</t>
  </si>
  <si>
    <t>Ivić Instalacije</t>
  </si>
  <si>
    <t>1103806621</t>
  </si>
  <si>
    <t>1103821798</t>
  </si>
  <si>
    <t>1060149/23</t>
  </si>
  <si>
    <t>698983223</t>
  </si>
  <si>
    <t>702301223</t>
  </si>
  <si>
    <t>717575223</t>
  </si>
  <si>
    <t>23002957-002257</t>
  </si>
  <si>
    <t>2320706</t>
  </si>
  <si>
    <t>RO-18944/23</t>
  </si>
  <si>
    <t>2002-07002950-23</t>
  </si>
  <si>
    <t>R23-11481</t>
  </si>
  <si>
    <t>R23-11508</t>
  </si>
  <si>
    <t>OT01/230116411</t>
  </si>
  <si>
    <t>23-RN004005411</t>
  </si>
  <si>
    <t>23-RN004005409</t>
  </si>
  <si>
    <t>23-RN004005402</t>
  </si>
  <si>
    <t>23-RN004005462</t>
  </si>
  <si>
    <t>714212223</t>
  </si>
  <si>
    <t>R23-11812</t>
  </si>
  <si>
    <t>KOM35702502</t>
  </si>
  <si>
    <t>10101-48610-2023</t>
  </si>
  <si>
    <t>23-F03-00063</t>
  </si>
  <si>
    <t>003-00560/2023</t>
  </si>
  <si>
    <t>003-00603/2023</t>
  </si>
  <si>
    <t>69/23</t>
  </si>
  <si>
    <t>7/23</t>
  </si>
  <si>
    <t>UKUPNO LEKOVI- DIREKTNA PLAĆANJA</t>
  </si>
  <si>
    <t>UKUPNO SANITETSKI- DIREKTNA PLAĆANJA</t>
  </si>
  <si>
    <t>UKUPNO REAGENSI- DIREKTNA PLAĆANJA</t>
  </si>
  <si>
    <t>UKUPNO ENERGENTI</t>
  </si>
  <si>
    <t>UKUPNO MATERIJALNI TROŠKOVI</t>
  </si>
  <si>
    <t xml:space="preserve">Dana 29.12.2023.godine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</si>
</sst>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0" xfId="0" applyAlignment="1">
      <alignment horizontal="center"/>
    </xf>
    <xf numFmtId="0" fontId="7" fillId="0" borderId="1" xfId="2" applyBorder="1"/>
    <xf numFmtId="166" fontId="7" fillId="0" borderId="1" xfId="2" applyNumberFormat="1" applyFont="1" applyFill="1" applyBorder="1"/>
    <xf numFmtId="49" fontId="7" fillId="0" borderId="1" xfId="2" applyNumberFormat="1" applyBorder="1"/>
    <xf numFmtId="166" fontId="8" fillId="0" borderId="1" xfId="2" applyNumberFormat="1" applyFont="1" applyFill="1" applyBorder="1"/>
    <xf numFmtId="0" fontId="9" fillId="0" borderId="1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tabSelected="1" topLeftCell="B28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9"/>
      <c r="J7" s="9"/>
    </row>
    <row r="8" spans="2:15" x14ac:dyDescent="0.25">
      <c r="B8" s="41" t="s">
        <v>29</v>
      </c>
      <c r="C8" s="41"/>
      <c r="D8" s="41"/>
      <c r="E8" s="41"/>
      <c r="F8" s="41"/>
      <c r="G8" s="41"/>
      <c r="H8" s="4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6" t="s">
        <v>4</v>
      </c>
      <c r="C11" s="47"/>
      <c r="D11" s="47"/>
      <c r="E11" s="47"/>
      <c r="F11" s="48"/>
      <c r="G11" s="25" t="s">
        <v>5</v>
      </c>
      <c r="H11" s="25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45289</v>
      </c>
      <c r="H12" s="12">
        <v>178668.53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3" t="s">
        <v>8</v>
      </c>
      <c r="C13" s="43"/>
      <c r="D13" s="43"/>
      <c r="E13" s="43"/>
      <c r="F13" s="43"/>
      <c r="G13" s="16">
        <v>45289</v>
      </c>
      <c r="H13" s="1">
        <f>H14+H29-H37-H50</f>
        <v>20817.270000000019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45289</v>
      </c>
      <c r="H14" s="2">
        <f>SUM(H15:H28)</f>
        <v>3849098.85</v>
      </c>
      <c r="I14" s="24"/>
      <c r="J14" s="9"/>
      <c r="K14" s="23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4301.71</v>
      </c>
      <c r="I15" s="26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6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6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33" t="s">
        <v>14</v>
      </c>
      <c r="C19" s="34"/>
      <c r="D19" s="34"/>
      <c r="E19" s="34"/>
      <c r="F19" s="35"/>
      <c r="G19" s="18"/>
      <c r="H19" s="8">
        <v>0</v>
      </c>
      <c r="I19" s="26"/>
      <c r="J19" s="9"/>
      <c r="K19" s="6"/>
      <c r="L19" s="6"/>
    </row>
    <row r="20" spans="2:13" x14ac:dyDescent="0.25">
      <c r="B20" s="33" t="s">
        <v>15</v>
      </c>
      <c r="C20" s="34"/>
      <c r="D20" s="34"/>
      <c r="E20" s="34"/>
      <c r="F20" s="35"/>
      <c r="G20" s="18"/>
      <c r="H20" s="8">
        <v>1082343.79</v>
      </c>
      <c r="I20" s="26"/>
      <c r="J20" s="9"/>
    </row>
    <row r="21" spans="2:13" x14ac:dyDescent="0.25">
      <c r="B21" s="33" t="s">
        <v>16</v>
      </c>
      <c r="C21" s="34"/>
      <c r="D21" s="34"/>
      <c r="E21" s="34"/>
      <c r="F21" s="35"/>
      <c r="G21" s="18"/>
      <c r="H21" s="8">
        <v>0</v>
      </c>
      <c r="I21" s="26"/>
      <c r="J21" s="9"/>
    </row>
    <row r="22" spans="2:13" x14ac:dyDescent="0.25">
      <c r="B22" s="33" t="s">
        <v>17</v>
      </c>
      <c r="C22" s="34"/>
      <c r="D22" s="34"/>
      <c r="E22" s="34"/>
      <c r="F22" s="35"/>
      <c r="G22" s="18"/>
      <c r="H22" s="22">
        <f>6691.2+1002651.84+936174.05</f>
        <v>1945517.0899999999</v>
      </c>
      <c r="I22" s="26"/>
      <c r="J22" s="9"/>
      <c r="K22" s="6"/>
    </row>
    <row r="23" spans="2:13" x14ac:dyDescent="0.25">
      <c r="B23" s="33" t="s">
        <v>18</v>
      </c>
      <c r="C23" s="34"/>
      <c r="D23" s="34"/>
      <c r="E23" s="34"/>
      <c r="F23" s="35"/>
      <c r="G23" s="18"/>
      <c r="H23" s="8">
        <v>585348.86</v>
      </c>
      <c r="I23" s="26"/>
      <c r="J23" s="9"/>
      <c r="K23" s="6"/>
    </row>
    <row r="24" spans="2:13" x14ac:dyDescent="0.25">
      <c r="B24" s="33" t="s">
        <v>19</v>
      </c>
      <c r="C24" s="34"/>
      <c r="D24" s="34"/>
      <c r="E24" s="34"/>
      <c r="F24" s="35"/>
      <c r="G24" s="18"/>
      <c r="H24" s="8">
        <f>1184208.39-216675.4-666678.09-163044.07-67000+1184208.33-733593.15-170945.88+1184208.33-30383.81-104682.55-221912.34-998976.15+67000-182330.52+1100416.67-1120582.55-3173.97</f>
        <v>40063.239999999729</v>
      </c>
      <c r="I24" s="26"/>
      <c r="J24" s="9"/>
      <c r="K24" s="9"/>
      <c r="L24" s="6"/>
      <c r="M24" s="6"/>
    </row>
    <row r="25" spans="2:13" x14ac:dyDescent="0.25">
      <c r="B25" s="33" t="s">
        <v>20</v>
      </c>
      <c r="C25" s="34"/>
      <c r="D25" s="34"/>
      <c r="E25" s="34"/>
      <c r="F25" s="35"/>
      <c r="G25" s="18"/>
      <c r="H25" s="8">
        <v>0</v>
      </c>
      <c r="I25" s="26"/>
      <c r="J25" s="9"/>
      <c r="K25" s="9"/>
      <c r="L25" s="6"/>
    </row>
    <row r="26" spans="2:13" x14ac:dyDescent="0.25">
      <c r="B26" s="33" t="s">
        <v>21</v>
      </c>
      <c r="C26" s="34"/>
      <c r="D26" s="34"/>
      <c r="E26" s="34"/>
      <c r="F26" s="35"/>
      <c r="G26" s="18"/>
      <c r="H26" s="8">
        <v>0</v>
      </c>
      <c r="I26" s="26"/>
      <c r="J26" s="9"/>
      <c r="K26" s="6"/>
    </row>
    <row r="27" spans="2:13" x14ac:dyDescent="0.25">
      <c r="B27" s="33" t="s">
        <v>22</v>
      </c>
      <c r="C27" s="34"/>
      <c r="D27" s="34"/>
      <c r="E27" s="34"/>
      <c r="F27" s="35"/>
      <c r="G27" s="18"/>
      <c r="H27" s="8">
        <v>0</v>
      </c>
      <c r="I27" s="26"/>
      <c r="J27" s="9"/>
      <c r="K27" s="6"/>
      <c r="L27" s="6"/>
    </row>
    <row r="28" spans="2:13" x14ac:dyDescent="0.25">
      <c r="B28" s="33" t="s">
        <v>30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</f>
        <v>191524.02000000016</v>
      </c>
      <c r="I28" s="26"/>
      <c r="J28" s="9"/>
      <c r="K28" s="6"/>
      <c r="L28" s="6"/>
    </row>
    <row r="29" spans="2:13" x14ac:dyDescent="0.25">
      <c r="B29" s="36" t="s">
        <v>23</v>
      </c>
      <c r="C29" s="37"/>
      <c r="D29" s="37"/>
      <c r="E29" s="37"/>
      <c r="F29" s="38"/>
      <c r="G29" s="17">
        <v>45289</v>
      </c>
      <c r="H29" s="2">
        <f>H30+H31+H32+H33+H35+H36+H34</f>
        <v>0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33" t="s">
        <v>19</v>
      </c>
      <c r="C32" s="34"/>
      <c r="D32" s="34"/>
      <c r="E32" s="34"/>
      <c r="F32" s="35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3" t="s">
        <v>21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22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30</v>
      </c>
      <c r="C36" s="34"/>
      <c r="D36" s="34"/>
      <c r="E36" s="34"/>
      <c r="F36" s="35"/>
      <c r="G36" s="19"/>
      <c r="H36" s="8">
        <v>0</v>
      </c>
      <c r="I36" s="9"/>
      <c r="J36" s="9"/>
    </row>
    <row r="37" spans="2:12" x14ac:dyDescent="0.25">
      <c r="B37" s="53" t="s">
        <v>24</v>
      </c>
      <c r="C37" s="54"/>
      <c r="D37" s="54"/>
      <c r="E37" s="54"/>
      <c r="F37" s="55"/>
      <c r="G37" s="20">
        <v>45289</v>
      </c>
      <c r="H37" s="3">
        <f>SUM(H38:H49)</f>
        <v>3828281.58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4301.71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4"/>
      <c r="K41" s="6"/>
      <c r="L41" s="6"/>
    </row>
    <row r="42" spans="2:12" x14ac:dyDescent="0.25">
      <c r="B42" s="33" t="s">
        <v>14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15</v>
      </c>
      <c r="C43" s="34"/>
      <c r="D43" s="34"/>
      <c r="E43" s="34"/>
      <c r="F43" s="35"/>
      <c r="G43" s="18"/>
      <c r="H43" s="8">
        <v>1082343.79</v>
      </c>
      <c r="I43" s="9"/>
      <c r="J43" s="9"/>
    </row>
    <row r="44" spans="2:12" x14ac:dyDescent="0.25">
      <c r="B44" s="33" t="s">
        <v>16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17</v>
      </c>
      <c r="C45" s="34"/>
      <c r="D45" s="34"/>
      <c r="E45" s="34"/>
      <c r="F45" s="35"/>
      <c r="G45" s="18"/>
      <c r="H45" s="8">
        <f>1002651.84+936174.05</f>
        <v>1938825.8900000001</v>
      </c>
      <c r="I45" s="9"/>
      <c r="J45" s="9"/>
    </row>
    <row r="46" spans="2:12" x14ac:dyDescent="0.25">
      <c r="B46" s="33" t="s">
        <v>18</v>
      </c>
      <c r="C46" s="34"/>
      <c r="D46" s="34"/>
      <c r="E46" s="34"/>
      <c r="F46" s="35"/>
      <c r="G46" s="18"/>
      <c r="H46" s="8">
        <v>585348.86</v>
      </c>
      <c r="I46" s="9"/>
      <c r="J46" s="9"/>
    </row>
    <row r="47" spans="2:12" x14ac:dyDescent="0.25">
      <c r="B47" s="33" t="s">
        <v>19</v>
      </c>
      <c r="C47" s="34"/>
      <c r="D47" s="34"/>
      <c r="E47" s="34"/>
      <c r="F47" s="35"/>
      <c r="G47" s="18"/>
      <c r="H47" s="8">
        <f>217384+77.33</f>
        <v>217461.33</v>
      </c>
      <c r="I47" s="9"/>
      <c r="J47" s="9"/>
    </row>
    <row r="48" spans="2:12" x14ac:dyDescent="0.25">
      <c r="B48" s="33" t="s">
        <v>21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22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53" t="s">
        <v>25</v>
      </c>
      <c r="C50" s="54"/>
      <c r="D50" s="54"/>
      <c r="E50" s="54"/>
      <c r="F50" s="55"/>
      <c r="G50" s="20">
        <v>45289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4"/>
      <c r="K52" s="6"/>
    </row>
    <row r="53" spans="2:12" x14ac:dyDescent="0.25">
      <c r="B53" s="33" t="s">
        <v>19</v>
      </c>
      <c r="C53" s="34"/>
      <c r="D53" s="34"/>
      <c r="E53" s="34"/>
      <c r="F53" s="35"/>
      <c r="G53" s="19"/>
      <c r="H53" s="8">
        <v>0</v>
      </c>
      <c r="I53" s="9"/>
      <c r="J53" s="9"/>
    </row>
    <row r="54" spans="2:12" x14ac:dyDescent="0.25">
      <c r="B54" s="33" t="s">
        <v>21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22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9" t="s">
        <v>26</v>
      </c>
      <c r="C57" s="50"/>
      <c r="D57" s="50"/>
      <c r="E57" s="50"/>
      <c r="F57" s="51"/>
      <c r="G57" s="21">
        <v>45289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</f>
        <v>157851.25999999978</v>
      </c>
      <c r="I57" s="9"/>
      <c r="K57" s="6"/>
      <c r="L57" s="6"/>
    </row>
    <row r="58" spans="2:12" x14ac:dyDescent="0.25">
      <c r="B58" s="33" t="s">
        <v>27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56" t="s">
        <v>28</v>
      </c>
      <c r="C59" s="57"/>
      <c r="D59" s="57"/>
      <c r="E59" s="57"/>
      <c r="F59" s="58"/>
      <c r="G59" s="19"/>
      <c r="H59" s="5">
        <f>H14+H29-H37-H50+H57-H58</f>
        <v>178668.5299999998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2" t="s">
        <v>78</v>
      </c>
      <c r="C61" s="52"/>
      <c r="D61" s="52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31</v>
      </c>
      <c r="C63" s="29">
        <v>14775.75</v>
      </c>
      <c r="D63" s="30" t="s">
        <v>47</v>
      </c>
    </row>
    <row r="64" spans="2:12" x14ac:dyDescent="0.25">
      <c r="B64" s="28" t="s">
        <v>31</v>
      </c>
      <c r="C64" s="29">
        <v>26728.68</v>
      </c>
      <c r="D64" s="30" t="s">
        <v>48</v>
      </c>
    </row>
    <row r="65" spans="2:4" x14ac:dyDescent="0.25">
      <c r="B65" s="28" t="s">
        <v>32</v>
      </c>
      <c r="C65" s="29">
        <v>237663.35999999999</v>
      </c>
      <c r="D65" s="30" t="s">
        <v>49</v>
      </c>
    </row>
    <row r="66" spans="2:4" x14ac:dyDescent="0.25">
      <c r="B66" s="28" t="s">
        <v>33</v>
      </c>
      <c r="C66" s="29">
        <v>159544</v>
      </c>
      <c r="D66" s="30" t="s">
        <v>50</v>
      </c>
    </row>
    <row r="67" spans="2:4" x14ac:dyDescent="0.25">
      <c r="B67" s="28" t="s">
        <v>33</v>
      </c>
      <c r="C67" s="29">
        <v>224400</v>
      </c>
      <c r="D67" s="30" t="s">
        <v>51</v>
      </c>
    </row>
    <row r="68" spans="2:4" x14ac:dyDescent="0.25">
      <c r="B68" s="28" t="s">
        <v>33</v>
      </c>
      <c r="C68" s="29">
        <v>419232</v>
      </c>
      <c r="D68" s="30" t="s">
        <v>52</v>
      </c>
    </row>
    <row r="69" spans="2:4" x14ac:dyDescent="0.25">
      <c r="B69" s="32" t="s">
        <v>73</v>
      </c>
      <c r="C69" s="31">
        <f>SUM(C63:C68)</f>
        <v>1082343.79</v>
      </c>
      <c r="D69" s="30"/>
    </row>
    <row r="70" spans="2:4" x14ac:dyDescent="0.25">
      <c r="B70" s="28" t="s">
        <v>34</v>
      </c>
      <c r="C70" s="29">
        <v>600876</v>
      </c>
      <c r="D70" s="30" t="s">
        <v>53</v>
      </c>
    </row>
    <row r="71" spans="2:4" x14ac:dyDescent="0.25">
      <c r="B71" s="28" t="s">
        <v>35</v>
      </c>
      <c r="C71" s="29">
        <v>47520</v>
      </c>
      <c r="D71" s="30" t="s">
        <v>54</v>
      </c>
    </row>
    <row r="72" spans="2:4" x14ac:dyDescent="0.25">
      <c r="B72" s="28" t="s">
        <v>36</v>
      </c>
      <c r="C72" s="29">
        <v>54096</v>
      </c>
      <c r="D72" s="30" t="s">
        <v>55</v>
      </c>
    </row>
    <row r="73" spans="2:4" x14ac:dyDescent="0.25">
      <c r="B73" s="28" t="s">
        <v>37</v>
      </c>
      <c r="C73" s="29">
        <v>261087.84</v>
      </c>
      <c r="D73" s="30" t="s">
        <v>56</v>
      </c>
    </row>
    <row r="74" spans="2:4" x14ac:dyDescent="0.25">
      <c r="B74" s="28" t="s">
        <v>38</v>
      </c>
      <c r="C74" s="29">
        <v>6972</v>
      </c>
      <c r="D74" s="30" t="s">
        <v>57</v>
      </c>
    </row>
    <row r="75" spans="2:4" x14ac:dyDescent="0.25">
      <c r="B75" s="28" t="s">
        <v>38</v>
      </c>
      <c r="C75" s="29">
        <v>4200</v>
      </c>
      <c r="D75" s="30" t="s">
        <v>58</v>
      </c>
    </row>
    <row r="76" spans="2:4" x14ac:dyDescent="0.25">
      <c r="B76" s="28" t="s">
        <v>39</v>
      </c>
      <c r="C76" s="29">
        <v>27900</v>
      </c>
      <c r="D76" s="30" t="s">
        <v>59</v>
      </c>
    </row>
    <row r="77" spans="2:4" x14ac:dyDescent="0.25">
      <c r="B77" s="32" t="s">
        <v>75</v>
      </c>
      <c r="C77" s="31">
        <f>SUM(C70:C76)</f>
        <v>1002651.84</v>
      </c>
      <c r="D77" s="30"/>
    </row>
    <row r="78" spans="2:4" x14ac:dyDescent="0.25">
      <c r="B78" s="28" t="s">
        <v>40</v>
      </c>
      <c r="C78" s="29">
        <v>1632</v>
      </c>
      <c r="D78" s="30" t="s">
        <v>60</v>
      </c>
    </row>
    <row r="79" spans="2:4" x14ac:dyDescent="0.25">
      <c r="B79" s="28" t="s">
        <v>40</v>
      </c>
      <c r="C79" s="29">
        <v>64080</v>
      </c>
      <c r="D79" s="30" t="s">
        <v>61</v>
      </c>
    </row>
    <row r="80" spans="2:4" x14ac:dyDescent="0.25">
      <c r="B80" s="28" t="s">
        <v>40</v>
      </c>
      <c r="C80" s="29">
        <v>6840</v>
      </c>
      <c r="D80" s="30" t="s">
        <v>62</v>
      </c>
    </row>
    <row r="81" spans="2:4" x14ac:dyDescent="0.25">
      <c r="B81" s="28" t="s">
        <v>40</v>
      </c>
      <c r="C81" s="29">
        <v>10560</v>
      </c>
      <c r="D81" s="30" t="s">
        <v>63</v>
      </c>
    </row>
    <row r="82" spans="2:4" x14ac:dyDescent="0.25">
      <c r="B82" s="28" t="s">
        <v>33</v>
      </c>
      <c r="C82" s="29">
        <v>19560</v>
      </c>
      <c r="D82" s="30" t="s">
        <v>64</v>
      </c>
    </row>
    <row r="83" spans="2:4" x14ac:dyDescent="0.25">
      <c r="B83" s="28" t="s">
        <v>38</v>
      </c>
      <c r="C83" s="29">
        <v>833502.05</v>
      </c>
      <c r="D83" s="30" t="s">
        <v>65</v>
      </c>
    </row>
    <row r="84" spans="2:4" x14ac:dyDescent="0.25">
      <c r="B84" s="32" t="s">
        <v>74</v>
      </c>
      <c r="C84" s="31">
        <f>SUM(C78:C83)</f>
        <v>936174.05</v>
      </c>
      <c r="D84" s="30"/>
    </row>
    <row r="85" spans="2:4" x14ac:dyDescent="0.25">
      <c r="B85" s="28" t="s">
        <v>41</v>
      </c>
      <c r="C85" s="29">
        <v>585348.86</v>
      </c>
      <c r="D85" s="30" t="s">
        <v>66</v>
      </c>
    </row>
    <row r="86" spans="2:4" x14ac:dyDescent="0.25">
      <c r="B86" s="28" t="s">
        <v>76</v>
      </c>
      <c r="C86" s="31">
        <f>SUM(C85)</f>
        <v>585348.86</v>
      </c>
      <c r="D86" s="30"/>
    </row>
    <row r="87" spans="2:4" x14ac:dyDescent="0.25">
      <c r="B87" s="28" t="s">
        <v>42</v>
      </c>
      <c r="C87" s="29">
        <v>80400</v>
      </c>
      <c r="D87" s="30" t="s">
        <v>67</v>
      </c>
    </row>
    <row r="88" spans="2:4" x14ac:dyDescent="0.25">
      <c r="B88" s="28" t="s">
        <v>43</v>
      </c>
      <c r="C88" s="29">
        <v>12600</v>
      </c>
      <c r="D88" s="30" t="s">
        <v>68</v>
      </c>
    </row>
    <row r="89" spans="2:4" x14ac:dyDescent="0.25">
      <c r="B89" s="28" t="s">
        <v>44</v>
      </c>
      <c r="C89" s="29">
        <v>5000</v>
      </c>
      <c r="D89" s="30" t="s">
        <v>69</v>
      </c>
    </row>
    <row r="90" spans="2:4" x14ac:dyDescent="0.25">
      <c r="B90" s="28" t="s">
        <v>44</v>
      </c>
      <c r="C90" s="29">
        <v>5000</v>
      </c>
      <c r="D90" s="30" t="s">
        <v>70</v>
      </c>
    </row>
    <row r="91" spans="2:4" x14ac:dyDescent="0.25">
      <c r="B91" s="28" t="s">
        <v>45</v>
      </c>
      <c r="C91" s="29">
        <v>54384</v>
      </c>
      <c r="D91" s="30" t="s">
        <v>71</v>
      </c>
    </row>
    <row r="92" spans="2:4" x14ac:dyDescent="0.25">
      <c r="B92" s="28" t="s">
        <v>46</v>
      </c>
      <c r="C92" s="29">
        <v>60000</v>
      </c>
      <c r="D92" s="30" t="s">
        <v>72</v>
      </c>
    </row>
    <row r="93" spans="2:4" x14ac:dyDescent="0.25">
      <c r="B93" s="32" t="s">
        <v>77</v>
      </c>
      <c r="C93" s="31">
        <f>SUM(C87:C92)</f>
        <v>217384</v>
      </c>
      <c r="D93" s="30"/>
    </row>
    <row r="94" spans="2:4" x14ac:dyDescent="0.25">
      <c r="B94" s="27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2024-01-04T10:50:53Z</dcterms:modified>
  <cp:category/>
  <cp:contentStatus/>
</cp:coreProperties>
</file>